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2358DC2F-EB9F-4F01-8663-CA3C1A3D8977}" xr6:coauthVersionLast="47" xr6:coauthVersionMax="47" xr10:uidLastSave="{00000000-0000-0000-0000-000000000000}"/>
  <workbookProtection workbookAlgorithmName="SHA-512" workbookHashValue="xcZNLg2H3NJcazx4wt+Jv8pcBBh/WTMOeOWj+RfDd5tTsZnCuwC5IioQSsEBhUCZ9RGo3OzelPb3emTAm+5b1A==" workbookSaltValue="t3WK3GDEbKNMctrO+4puQ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G85" i="4"/>
  <c r="F85" i="4"/>
  <c r="AL10" i="4"/>
  <c r="W10" i="4"/>
  <c r="I10" i="4"/>
  <c r="B10" i="4"/>
  <c r="AD8" i="4"/>
  <c r="W8" i="4"/>
  <c r="B8" i="4"/>
</calcChain>
</file>

<file path=xl/sharedStrings.xml><?xml version="1.0" encoding="utf-8"?>
<sst xmlns="http://schemas.openxmlformats.org/spreadsheetml/2006/main" count="231" uniqueCount="116">
  <si>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</si>
  <si>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</si>
  <si>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</si>
  <si>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</si>
  <si>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</si>
  <si>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</si>
  <si>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</si>
  <si>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</si>
  <si>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</si>
  <si>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</si>
  <si>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</si>
  <si>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</si>
  <si>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</si>
  <si>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</si>
  <si>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</si>
  <si>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</si>
  <si>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</si>
  <si>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</si>
  <si>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</si>
  <si>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</si>
  <si>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</si>
  <si>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</si>
  <si>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</si>
  <si>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</si>
  <si>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</si>
  <si>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</si>
  <si>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</si>
  <si>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</si>
  <si>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</si>
  <si>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</si>
  <si>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</si>
  <si>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</si>
  <si>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</si>
  <si>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</si>
  <si>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</si>
  <si>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</si>
  <si>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</si>
  <si>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</si>
  <si>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</si>
  <si>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</si>
  <si>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</si>
  <si>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</si>
  <si>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</si>
  <si>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</si>
  <si>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</si>
  <si>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</si>
  <si>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</si>
  <si>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</si>
  <si>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</si>
  <si>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</si>
  <si>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</si>
  <si>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</si>
  <si>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</si>
  <si>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</si>
  <si>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</si>
  <si>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</si>
  <si>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</si>
  <si>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</si>
  <si>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</si>
  <si>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</si>
  <si>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</si>
  <si>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</si>
  <si>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</si>
  <si>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</si>
  <si>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</si>
  <si>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</si>
  <si>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</si>
  <si>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</si>
  <si>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</si>
  <si>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</si>
  <si>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</si>
  <si>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</si>
  <si>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</si>
  <si>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</si>
  <si>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</si>
  <si>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</si>
  <si>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</si>
  <si>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</si>
  <si>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</si>
  <si>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</si>
  <si>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</si>
  <si>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</si>
  <si>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</si>
  <si>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</si>
  <si>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</si>
  <si>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</si>
  <si>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</si>
  <si>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</si>
  <si>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</si>
  <si>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</si>
  <si>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</si>
  <si>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</si>
  <si>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</si>
  <si>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</si>
  <si>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</si>
  <si>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</si>
  <si>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</si>
  <si>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</si>
  <si>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</si>
  <si>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</si>
  <si>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</si>
  <si>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</si>
  <si>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</si>
  <si>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</si>
  <si>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</si>
  <si>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</si>
  <si>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</si>
  <si>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</si>
  <si>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</si>
  <si>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</si>
  <si>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</si>
  <si>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</si>
  <si>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</si>
  <si>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前年度と比べほぼ同じ比率となった。老朽化していく施設や管路の状況に応じて、適正な更新を進めていかなければならない。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の3割以上が法定耐用年数の40年を超えている。加えて、高度経済経済成長期に布設された管路が次々と法定耐用年数を迎えることから、今後も増加していくことが想定される。
③管路更新率
　前年度に比べ管路更新事業を中心とした事業を行ったため、管路更新率は上昇した。耐用年数を経過した管路を多く保有しているため、中長期的な更新需要と財政収支見通しに沿って、計画的な投資を行っていかなければならない。</t>
    <rPh sb="22" eb="23">
      <t>オナ</t>
    </rPh>
    <rPh sb="24" eb="26">
      <t>ヒリツ</t>
    </rPh>
    <rPh sb="243" eb="244">
      <t>クラ</t>
    </rPh>
    <rPh sb="245" eb="251">
      <t>カンロコウシンジギョウ</t>
    </rPh>
    <rPh sb="252" eb="254">
      <t>チュウシン</t>
    </rPh>
    <rPh sb="257" eb="259">
      <t>ジギョウ</t>
    </rPh>
    <rPh sb="260" eb="261">
      <t>オコナ</t>
    </rPh>
    <rPh sb="272" eb="274">
      <t>ジョウショウ</t>
    </rPh>
    <phoneticPr fontId="4"/>
  </si>
  <si>
    <t>　経営の健全性や効率性については、前年度と同じく数値的には決して良い状態とは言えず、今後も必要な施設更新や設備投資をしていくために財源の確保が必要となる。管路経年化率についても、経年化に更新が追いついておらず、今後も耐震化を含め積極的な更新を進めていく必要がある。
　第4次水道整備実施計画により施設の投資計画を効率的に実施している。また、令和4年4月1日より料金値上げを行い、財源の確保にも着手している。平成30年度に策定した経営戦略を基に、安心・安全・安定な給水を持続していくための施設投資と財源確保を維持し、今後、実績を反映した経営戦略の見直しを行う予定である。
（平成30年度経営戦略策定済み、令和5年度見直し予定）</t>
    <rPh sb="77" eb="79">
      <t>カンロ</t>
    </rPh>
    <rPh sb="89" eb="92">
      <t>ケイネンカ</t>
    </rPh>
    <rPh sb="93" eb="95">
      <t>コウシン</t>
    </rPh>
    <rPh sb="96" eb="97">
      <t>オ</t>
    </rPh>
    <rPh sb="276" eb="277">
      <t>オコナ</t>
    </rPh>
    <rPh sb="278" eb="280">
      <t>ヨテイ</t>
    </rPh>
    <phoneticPr fontId="4"/>
  </si>
  <si>
    <t>①経常収支比率
　前年度に比べ給水収益の減少、減価償却費等費用の増加により比率が低下した。令和4年度より水道料金の値上げを施行するため、経常収支比率の増減を注視する必要があるが、引き続き経費節減に取組み必要な財源を確保していく必要がある。
②累積欠損金比率
　累積欠損金なし
③流動比率
　類似団体平均値と比較しても上回っており、1年以内に支払うべき債務に対する支払能力に問題はない。
④企業債残高対給水収益比率
　類似団体平均値に比べ低い比率であるが、今後さらに企業債を借り入れる計画があるため、将来的に比率の増加が予想される。引き続き注視する必要がある。
⑤料金回収率
　前年度は水道基本料金の免除により低下していたが、令和3年度は水道基本料金の免除を行っていないにも関わらず、給水原価の増加、供給単価の減少により比率が100％を下回った。令和4年4月に料金値上げ改定を施行し今後改善される見込であるが、将来にわたり健全な経営を続けるために財源の確保が必要である。
⑥給水原価
　類似団体平均値に比べ低い水準にあるが、前年度に比べ上昇している。業務の見直しや効率化により経費削減に努めてはいるが、今後更に更新費用や支払利息等が増加する見込みであるため、適切な経営が求められる。
⑦施設利用率
　類似団体平均値に比べ高い水準にあり、施設の統廃合により効率的に施設運転がされている。
⑧有収率
　前年度に比べ低下しているが、類似団体平均値に比べ高い水準にあり、今後も漏水調査や漏水多発路線の更新等、効果的な漏水対策に積極的に取組む必要がある。</t>
    <rPh sb="9" eb="12">
      <t>ゼンネンド</t>
    </rPh>
    <rPh sb="13" eb="14">
      <t>クラ</t>
    </rPh>
    <rPh sb="20" eb="22">
      <t>ゲンショウ</t>
    </rPh>
    <rPh sb="23" eb="28">
      <t>ゲンカショウキャクヒ</t>
    </rPh>
    <rPh sb="28" eb="29">
      <t>トウ</t>
    </rPh>
    <rPh sb="29" eb="31">
      <t>ヒヨウ</t>
    </rPh>
    <rPh sb="32" eb="34">
      <t>ゾウカ</t>
    </rPh>
    <rPh sb="37" eb="39">
      <t>ヒリツ</t>
    </rPh>
    <rPh sb="40" eb="42">
      <t>テイカ</t>
    </rPh>
    <rPh sb="130" eb="132">
      <t>ルイセキ</t>
    </rPh>
    <rPh sb="132" eb="134">
      <t>ケッソン</t>
    </rPh>
    <rPh sb="134" eb="135">
      <t>キン</t>
    </rPh>
    <rPh sb="288" eb="291">
      <t>ゼンネンド</t>
    </rPh>
    <rPh sb="318" eb="322">
      <t>スイドウキホン</t>
    </rPh>
    <rPh sb="322" eb="324">
      <t>リョウキン</t>
    </rPh>
    <rPh sb="328" eb="329">
      <t>オコナ</t>
    </rPh>
    <rPh sb="336" eb="337">
      <t>カカ</t>
    </rPh>
    <rPh sb="341" eb="345">
      <t>キュウスイゲンカ</t>
    </rPh>
    <rPh sb="346" eb="348">
      <t>ゾウカ</t>
    </rPh>
    <rPh sb="349" eb="353">
      <t>キョウキュウタンカ</t>
    </rPh>
    <rPh sb="354" eb="356">
      <t>ゲンショウ</t>
    </rPh>
    <rPh sb="359" eb="361">
      <t>ヒリツ</t>
    </rPh>
    <rPh sb="372" eb="374">
      <t>レイワ</t>
    </rPh>
    <rPh sb="375" eb="376">
      <t>ネン</t>
    </rPh>
    <rPh sb="377" eb="378">
      <t>ガツ</t>
    </rPh>
    <rPh sb="379" eb="381">
      <t>リョウキン</t>
    </rPh>
    <rPh sb="381" eb="383">
      <t>ネア</t>
    </rPh>
    <rPh sb="384" eb="386">
      <t>カイテイ</t>
    </rPh>
    <rPh sb="387" eb="389">
      <t>セコウ</t>
    </rPh>
    <rPh sb="390" eb="392">
      <t>コンゴ</t>
    </rPh>
    <rPh sb="392" eb="394">
      <t>カイゼン</t>
    </rPh>
    <rPh sb="397" eb="399">
      <t>ミコミ</t>
    </rPh>
    <rPh sb="461" eb="464">
      <t>ゼンネンド</t>
    </rPh>
    <rPh sb="465" eb="466">
      <t>クラ</t>
    </rPh>
    <rPh sb="467" eb="469">
      <t>ジョウショウ</t>
    </rPh>
    <rPh sb="502" eb="503">
      <t>サラ</t>
    </rPh>
    <rPh sb="513" eb="514">
      <t>トウ</t>
    </rPh>
    <rPh sb="515" eb="517">
      <t>ゾウカ</t>
    </rPh>
    <rPh sb="604" eb="606">
      <t>テイカ</t>
    </rPh>
    <rPh sb="649" eb="652">
      <t>コウカテキ</t>
    </rPh>
    <rPh sb="653" eb="654">
      <t>モ</t>
    </rPh>
    <rPh sb="654" eb="655">
      <t>スイ</t>
    </rPh>
    <rPh sb="655" eb="657">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</si>
</sst>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0.99</c:v>
                </c:pt>
                <c:pt idx="2">
                  <c:v>0.69</c:v>
                </c:pt>
                <c:pt idx="3">
                  <c:v>0.41</c:v>
                </c:pt>
                <c:pt idx="4">
                  <c:v>1.44</c:v>
                </c:pt>
              </c:numCache>
            </c:numRef>
          </c:val>
          <c:extLst>
            <c:ext xmlns:c16="http://schemas.microsoft.com/office/drawing/2014/chart" uri="{C3380CC4-5D6E-409C-BE32-E72D297353CC}">
              <c16:uniqueId val="{00000000-1DE8-4BB4-901A-1FE94A6DBA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DE8-4BB4-901A-1FE94A6DBA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66.540000000000006</c:v>
                </c:pt>
                <c:pt idx="1">
                  <c:v>70.86</c:v>
                </c:pt>
                <c:pt idx="2">
                  <c:v>79.260000000000005</c:v>
                </c:pt>
                <c:pt idx="3">
                  <c:v>78.989999999999995</c:v>
                </c:pt>
                <c:pt idx="4">
                  <c:v>91.94</c:v>
                </c:pt>
              </c:numCache>
            </c:numRef>
          </c:val>
          <c:extLst>
            <c:ext xmlns:c16="http://schemas.microsoft.com/office/drawing/2014/chart" uri="{C3380CC4-5D6E-409C-BE32-E72D297353CC}">
              <c16:uniqueId val="{00000000-54B7-4CA2-AB59-1894CEFEF8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4B7-4CA2-AB59-1894CEFEF8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89.84</c:v>
                </c:pt>
                <c:pt idx="1">
                  <c:v>91.02</c:v>
                </c:pt>
                <c:pt idx="2">
                  <c:v>89.87</c:v>
                </c:pt>
                <c:pt idx="3">
                  <c:v>90.1</c:v>
                </c:pt>
                <c:pt idx="4">
                  <c:v>88.64</c:v>
                </c:pt>
              </c:numCache>
            </c:numRef>
          </c:val>
          <c:extLst>
            <c:ext xmlns:c16="http://schemas.microsoft.com/office/drawing/2014/chart" uri="{C3380CC4-5D6E-409C-BE32-E72D297353CC}">
              <c16:uniqueId val="{00000000-129A-4D60-81B3-ECE60404F3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29A-4D60-81B3-ECE60404F3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c:v>
                </c:pt>
                <c:pt idx="1">
                  <c:v>105.62</c:v>
                </c:pt>
                <c:pt idx="2">
                  <c:v>107.4</c:v>
                </c:pt>
                <c:pt idx="3">
                  <c:v>109.75</c:v>
                </c:pt>
                <c:pt idx="4">
                  <c:v>105.9</c:v>
                </c:pt>
              </c:numCache>
            </c:numRef>
          </c:val>
          <c:extLst>
            <c:ext xmlns:c16="http://schemas.microsoft.com/office/drawing/2014/chart" uri="{C3380CC4-5D6E-409C-BE32-E72D297353CC}">
              <c16:uniqueId val="{00000000-C888-4A5E-9A06-40E214F102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C888-4A5E-9A06-40E214F102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48.37</c:v>
                </c:pt>
                <c:pt idx="1">
                  <c:v>48.19</c:v>
                </c:pt>
                <c:pt idx="2">
                  <c:v>48.79</c:v>
                </c:pt>
                <c:pt idx="3">
                  <c:v>47.86</c:v>
                </c:pt>
                <c:pt idx="4">
                  <c:v>47.91</c:v>
                </c:pt>
              </c:numCache>
            </c:numRef>
          </c:val>
          <c:extLst>
            <c:ext xmlns:c16="http://schemas.microsoft.com/office/drawing/2014/chart" uri="{C3380CC4-5D6E-409C-BE32-E72D297353CC}">
              <c16:uniqueId val="{00000000-B206-4ECF-B66D-79108260D3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206-4ECF-B66D-79108260D3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31.63</c:v>
                </c:pt>
                <c:pt idx="1">
                  <c:v>32.36</c:v>
                </c:pt>
                <c:pt idx="2">
                  <c:v>33.979999999999997</c:v>
                </c:pt>
                <c:pt idx="3">
                  <c:v>36.31</c:v>
                </c:pt>
                <c:pt idx="4">
                  <c:v>37.49</c:v>
                </c:pt>
              </c:numCache>
            </c:numRef>
          </c:val>
          <c:extLst>
            <c:ext xmlns:c16="http://schemas.microsoft.com/office/drawing/2014/chart" uri="{C3380CC4-5D6E-409C-BE32-E72D297353CC}">
              <c16:uniqueId val="{00000000-0745-4628-9D63-D90950A24C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745-4628-9D63-D90950A24C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8-4616-9932-12693F1814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9B8-4616-9932-12693F1814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607</c:v>
                </c:pt>
                <c:pt idx="1">
                  <c:v>916.75</c:v>
                </c:pt>
                <c:pt idx="2">
                  <c:v>1006.79</c:v>
                </c:pt>
                <c:pt idx="3">
                  <c:v>590.92999999999995</c:v>
                </c:pt>
                <c:pt idx="4">
                  <c:v>702.09</c:v>
                </c:pt>
              </c:numCache>
            </c:numRef>
          </c:val>
          <c:extLst>
            <c:ext xmlns:c16="http://schemas.microsoft.com/office/drawing/2014/chart" uri="{C3380CC4-5D6E-409C-BE32-E72D297353CC}">
              <c16:uniqueId val="{00000000-B17D-44C4-A8E8-00B735ADCC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17D-44C4-A8E8-00B735ADCC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46.53</c:v>
                </c:pt>
                <c:pt idx="1">
                  <c:v>65.27</c:v>
                </c:pt>
                <c:pt idx="2">
                  <c:v>85.73</c:v>
                </c:pt>
                <c:pt idx="3">
                  <c:v>99.94</c:v>
                </c:pt>
                <c:pt idx="4">
                  <c:v>114.81</c:v>
                </c:pt>
              </c:numCache>
            </c:numRef>
          </c:val>
          <c:extLst>
            <c:ext xmlns:c16="http://schemas.microsoft.com/office/drawing/2014/chart" uri="{C3380CC4-5D6E-409C-BE32-E72D297353CC}">
              <c16:uniqueId val="{00000000-68C3-45EC-A744-D726A14623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8C3-45EC-A744-D726A14623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106.46</c:v>
                </c:pt>
                <c:pt idx="1">
                  <c:v>102.08</c:v>
                </c:pt>
                <c:pt idx="2">
                  <c:v>103.2</c:v>
                </c:pt>
                <c:pt idx="3">
                  <c:v>94.21</c:v>
                </c:pt>
                <c:pt idx="4">
                  <c:v>98.75</c:v>
                </c:pt>
              </c:numCache>
            </c:numRef>
          </c:val>
          <c:extLst>
            <c:ext xmlns:c16="http://schemas.microsoft.com/office/drawing/2014/chart" uri="{C3380CC4-5D6E-409C-BE32-E72D297353CC}">
              <c16:uniqueId val="{00000000-08F9-4F25-812D-42BD3456C1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8F9-4F25-812D-42BD3456C1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122.71</c:v>
                </c:pt>
                <c:pt idx="1">
                  <c:v>128.24</c:v>
                </c:pt>
                <c:pt idx="2">
                  <c:v>126.43</c:v>
                </c:pt>
                <c:pt idx="3">
                  <c:v>125.14</c:v>
                </c:pt>
                <c:pt idx="4">
                  <c:v>130.66</c:v>
                </c:pt>
              </c:numCache>
            </c:numRef>
          </c:val>
          <c:extLst>
            <c:ext xmlns:c16="http://schemas.microsoft.com/office/drawing/2014/chart" uri="{C3380CC4-5D6E-409C-BE32-E72D297353CC}">
              <c16:uniqueId val="{00000000-B51C-4FC6-BE13-AFF610EB22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51C-4FC6-BE13-AFF610EB22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丹羽広域事務組合（事業会計分）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 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86.31</v>
      </c>
      <c r="J10" s="47"/>
      <c r="K10" s="47"/>
      <c r="L10" s="47"/>
      <c r="M10" s="47"/>
      <c r="N10" s="47"/>
      <c r="O10" s="81"/>
      <c r="P10" s="48">
        <f>データ!$P$6</f>
        <v>99.92</v>
      </c>
      <c r="Q10" s="48"/>
      <c r="R10" s="48"/>
      <c r="S10" s="48"/>
      <c r="T10" s="48"/>
      <c r="U10" s="48"/>
      <c r="V10" s="48"/>
      <c r="W10" s="45">
        <f>データ!$Q$6</f>
        <v>1980</v>
      </c>
      <c r="X10" s="45"/>
      <c r="Y10" s="45"/>
      <c r="Z10" s="45"/>
      <c r="AA10" s="45"/>
      <c r="AB10" s="45"/>
      <c r="AC10" s="45"/>
      <c r="AD10" s="2"/>
      <c r="AE10" s="2"/>
      <c r="AF10" s="2"/>
      <c r="AG10" s="2"/>
      <c r="AH10" s="2"/>
      <c r="AI10" s="2"/>
      <c r="AJ10" s="2"/>
      <c r="AK10" s="2"/>
      <c r="AL10" s="45">
        <f>データ!$U$6</f>
        <v>59133</v>
      </c>
      <c r="AM10" s="45"/>
      <c r="AN10" s="45"/>
      <c r="AO10" s="45"/>
      <c r="AP10" s="45"/>
      <c r="AQ10" s="45"/>
      <c r="AR10" s="45"/>
      <c r="AS10" s="45"/>
      <c r="AT10" s="46">
        <f>データ!$V$6</f>
        <v>24.8</v>
      </c>
      <c r="AU10" s="47"/>
      <c r="AV10" s="47"/>
      <c r="AW10" s="47"/>
      <c r="AX10" s="47"/>
      <c r="AY10" s="47"/>
      <c r="AZ10" s="47"/>
      <c r="BA10" s="47"/>
      <c r="BB10" s="48">
        <f>データ!$W$6</f>
        <v>2384.4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51aoxfZZ7oKUe1MCIDZ1bnr2nTqckyFx6Q1aCSDCFK3wPll7NiESQMAN+6kWyFPwn/f1ynYXWlj1gbvDvKKzw==" saltValue="NpgkpIqeFomGdxmjBD6L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238732</v>
      </c>
      <c r="D6" s="20">
        <f t="shared" si="3"/>
        <v>46</v>
      </c>
      <c r="E6" s="20">
        <f t="shared" si="3"/>
        <v>1</v>
      </c>
      <c r="F6" s="20">
        <f t="shared" si="3"/>
        <v>0</v>
      </c>
      <c r="G6" s="20">
        <f t="shared" si="3"/>
        <v>1</v>
      </c>
      <c r="H6" s="20" t="str">
        <f t="shared" si="3"/>
        <v>愛知県　丹羽広域事務組合（事業会計分）</v>
      </c>
      <c r="I6" s="20" t="str">
        <f t="shared" si="3"/>
        <v>法適用</v>
      </c>
      <c r="J6" s="20" t="str">
        <f t="shared" si="3"/>
        <v>水道事業</v>
      </c>
      <c r="K6" s="20" t="str">
        <f t="shared" si="3"/>
        <v>末端給水事業</v>
      </c>
      <c r="L6" s="20" t="str">
        <f t="shared" si="3"/>
        <v>A4</v>
      </c>
      <c r="M6" s="20" t="str">
        <f t="shared" si="3"/>
        <v>自治体職員 民間企業出身</v>
      </c>
      <c r="N6" s="21" t="str">
        <f t="shared" si="3"/>
        <v>-</v>
      </c>
      <c r="O6" s="21">
        <f t="shared" si="3"/>
        <v>86.31</v>
      </c>
      <c r="P6" s="21">
        <f t="shared" si="3"/>
        <v>99.92</v>
      </c>
      <c r="Q6" s="21">
        <f t="shared" si="3"/>
        <v>1980</v>
      </c>
      <c r="R6" s="21" t="str">
        <f t="shared" si="3"/>
        <v>-</v>
      </c>
      <c r="S6" s="21" t="str">
        <f t="shared" si="3"/>
        <v>-</v>
      </c>
      <c r="T6" s="21" t="str">
        <f t="shared" si="3"/>
        <v>-</v>
      </c>
      <c r="U6" s="21">
        <f t="shared" si="3"/>
        <v>59133</v>
      </c>
      <c r="V6" s="21">
        <f t="shared" si="3"/>
        <v>24.8</v>
      </c>
      <c r="W6" s="21">
        <f t="shared" si="3"/>
        <v>2384.4</v>
      </c>
      <c r="X6" s="22">
        <f>IF(X7="",NA(),X7)</f>
        <v>109.9</v>
      </c>
      <c r="Y6" s="22">
        <f t="shared" ref="Y6:AG6" si="4">IF(Y7="",NA(),Y7)</f>
        <v>105.62</v>
      </c>
      <c r="Z6" s="22">
        <f t="shared" si="4"/>
        <v>107.4</v>
      </c>
      <c r="AA6" s="22">
        <f t="shared" si="4"/>
        <v>109.75</v>
      </c>
      <c r="AB6" s="22">
        <f t="shared" si="4"/>
        <v>105.9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607</v>
      </c>
      <c r="AU6" s="22">
        <f t="shared" ref="AU6:BC6" si="6">IF(AU7="",NA(),AU7)</f>
        <v>916.75</v>
      </c>
      <c r="AV6" s="22">
        <f t="shared" si="6"/>
        <v>1006.79</v>
      </c>
      <c r="AW6" s="22">
        <f t="shared" si="6"/>
        <v>590.92999999999995</v>
      </c>
      <c r="AX6" s="22">
        <f t="shared" si="6"/>
        <v>702.09</v>
      </c>
      <c r="AY6" s="22">
        <f t="shared" si="6"/>
        <v>355.5</v>
      </c>
      <c r="AZ6" s="22">
        <f t="shared" si="6"/>
        <v>349.83</v>
      </c>
      <c r="BA6" s="22">
        <f t="shared" si="6"/>
        <v>360.86</v>
      </c>
      <c r="BB6" s="22">
        <f t="shared" si="6"/>
        <v>350.79</v>
      </c>
      <c r="BC6" s="22">
        <f t="shared" si="6"/>
        <v>354.57</v>
      </c>
      <c r="BD6" s="21" t="str">
        <f>IF(BD7="","",IF(BD7="-","【-】","【"&amp;SUBSTITUTE(TEXT(BD7,"#,##0.00"),"-","△")&amp;"】"))</f>
        <v>【261.51】</v>
      </c>
      <c r="BE6" s="22">
        <f>IF(BE7="",NA(),BE7)</f>
        <v>46.53</v>
      </c>
      <c r="BF6" s="22">
        <f t="shared" ref="BF6:BN6" si="7">IF(BF7="",NA(),BF7)</f>
        <v>65.27</v>
      </c>
      <c r="BG6" s="22">
        <f t="shared" si="7"/>
        <v>85.73</v>
      </c>
      <c r="BH6" s="22">
        <f t="shared" si="7"/>
        <v>99.94</v>
      </c>
      <c r="BI6" s="22">
        <f t="shared" si="7"/>
        <v>114.81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106.46</v>
      </c>
      <c r="BQ6" s="22">
        <f t="shared" ref="BQ6:BY6" si="8">IF(BQ7="",NA(),BQ7)</f>
        <v>102.08</v>
      </c>
      <c r="BR6" s="22">
        <f t="shared" si="8"/>
        <v>103.2</v>
      </c>
      <c r="BS6" s="22">
        <f t="shared" si="8"/>
        <v>94.21</v>
      </c>
      <c r="BT6" s="22">
        <f t="shared" si="8"/>
        <v>98.75</v>
      </c>
      <c r="BU6" s="22">
        <f t="shared" si="8"/>
        <v>104.57</v>
      </c>
      <c r="BV6" s="22">
        <f t="shared" si="8"/>
        <v>103.54</v>
      </c>
      <c r="BW6" s="22">
        <f t="shared" si="8"/>
        <v>103.32</v>
      </c>
      <c r="BX6" s="22">
        <f t="shared" si="8"/>
        <v>100.85</v>
      </c>
      <c r="BY6" s="22">
        <f t="shared" si="8"/>
        <v>103.79</v>
      </c>
      <c r="BZ6" s="21" t="str">
        <f>IF(BZ7="","",IF(BZ7="-","【-】","【"&amp;SUBSTITUTE(TEXT(BZ7,"#,##0.00"),"-","△")&amp;"】"))</f>
        <v>【102.35】</v>
      </c>
      <c r="CA6" s="22">
        <f>IF(CA7="",NA(),CA7)</f>
        <v>122.71</v>
      </c>
      <c r="CB6" s="22">
        <f t="shared" ref="CB6:CJ6" si="9">IF(CB7="",NA(),CB7)</f>
        <v>128.24</v>
      </c>
      <c r="CC6" s="22">
        <f t="shared" si="9"/>
        <v>126.43</v>
      </c>
      <c r="CD6" s="22">
        <f t="shared" si="9"/>
        <v>125.14</v>
      </c>
      <c r="CE6" s="22">
        <f t="shared" si="9"/>
        <v>130.66</v>
      </c>
      <c r="CF6" s="22">
        <f t="shared" si="9"/>
        <v>165.47</v>
      </c>
      <c r="CG6" s="22">
        <f t="shared" si="9"/>
        <v>167.46</v>
      </c>
      <c r="CH6" s="22">
        <f t="shared" si="9"/>
        <v>168.56</v>
      </c>
      <c r="CI6" s="22">
        <f t="shared" si="9"/>
        <v>167.1</v>
      </c>
      <c r="CJ6" s="22">
        <f t="shared" si="9"/>
        <v>167.86</v>
      </c>
      <c r="CK6" s="21" t="str">
        <f>IF(CK7="","",IF(CK7="-","【-】","【"&amp;SUBSTITUTE(TEXT(CK7,"#,##0.00"),"-","△")&amp;"】"))</f>
        <v>【167.74】</v>
      </c>
      <c r="CL6" s="22">
        <f>IF(CL7="",NA(),CL7)</f>
        <v>66.540000000000006</v>
      </c>
      <c r="CM6" s="22">
        <f t="shared" ref="CM6:CU6" si="10">IF(CM7="",NA(),CM7)</f>
        <v>70.86</v>
      </c>
      <c r="CN6" s="22">
        <f t="shared" si="10"/>
        <v>79.260000000000005</v>
      </c>
      <c r="CO6" s="22">
        <f t="shared" si="10"/>
        <v>78.989999999999995</v>
      </c>
      <c r="CP6" s="22">
        <f t="shared" si="10"/>
        <v>91.94</v>
      </c>
      <c r="CQ6" s="22">
        <f t="shared" si="10"/>
        <v>59.74</v>
      </c>
      <c r="CR6" s="22">
        <f t="shared" si="10"/>
        <v>59.46</v>
      </c>
      <c r="CS6" s="22">
        <f t="shared" si="10"/>
        <v>59.51</v>
      </c>
      <c r="CT6" s="22">
        <f t="shared" si="10"/>
        <v>59.91</v>
      </c>
      <c r="CU6" s="22">
        <f t="shared" si="10"/>
        <v>59.4</v>
      </c>
      <c r="CV6" s="21" t="str">
        <f>IF(CV7="","",IF(CV7="-","【-】","【"&amp;SUBSTITUTE(TEXT(CV7,"#,##0.00"),"-","△")&amp;"】"))</f>
        <v>【60.29】</v>
      </c>
      <c r="CW6" s="22">
        <f>IF(CW7="",NA(),CW7)</f>
        <v>89.84</v>
      </c>
      <c r="CX6" s="22">
        <f t="shared" ref="CX6:DF6" si="11">IF(CX7="",NA(),CX7)</f>
        <v>91.02</v>
      </c>
      <c r="CY6" s="22">
        <f t="shared" si="11"/>
        <v>89.87</v>
      </c>
      <c r="CZ6" s="22">
        <f t="shared" si="11"/>
        <v>90.1</v>
      </c>
      <c r="DA6" s="22">
        <f t="shared" si="11"/>
        <v>88.64</v>
      </c>
      <c r="DB6" s="22">
        <f t="shared" si="11"/>
        <v>87.28</v>
      </c>
      <c r="DC6" s="22">
        <f t="shared" si="11"/>
        <v>87.41</v>
      </c>
      <c r="DD6" s="22">
        <f t="shared" si="11"/>
        <v>87.08</v>
      </c>
      <c r="DE6" s="22">
        <f t="shared" si="11"/>
        <v>87.26</v>
      </c>
      <c r="DF6" s="22">
        <f t="shared" si="11"/>
        <v>87.57</v>
      </c>
      <c r="DG6" s="21" t="str">
        <f>IF(DG7="","",IF(DG7="-","【-】","【"&amp;SUBSTITUTE(TEXT(DG7,"#,##0.00"),"-","△")&amp;"】"))</f>
        <v>【90.12】</v>
      </c>
      <c r="DH6" s="22">
        <f>IF(DH7="",NA(),DH7)</f>
        <v>48.37</v>
      </c>
      <c r="DI6" s="22">
        <f t="shared" ref="DI6:DQ6" si="12">IF(DI7="",NA(),DI7)</f>
        <v>48.19</v>
      </c>
      <c r="DJ6" s="22">
        <f t="shared" si="12"/>
        <v>48.79</v>
      </c>
      <c r="DK6" s="22">
        <f t="shared" si="12"/>
        <v>47.86</v>
      </c>
      <c r="DL6" s="22">
        <f t="shared" si="12"/>
        <v>47.91</v>
      </c>
      <c r="DM6" s="22">
        <f t="shared" si="12"/>
        <v>46.94</v>
      </c>
      <c r="DN6" s="22">
        <f t="shared" si="12"/>
        <v>47.62</v>
      </c>
      <c r="DO6" s="22">
        <f t="shared" si="12"/>
        <v>48.55</v>
      </c>
      <c r="DP6" s="22">
        <f t="shared" si="12"/>
        <v>49.2</v>
      </c>
      <c r="DQ6" s="22">
        <f t="shared" si="12"/>
        <v>50.01</v>
      </c>
      <c r="DR6" s="21" t="str">
        <f>IF(DR7="","",IF(DR7="-","【-】","【"&amp;SUBSTITUTE(TEXT(DR7,"#,##0.00"),"-","△")&amp;"】"))</f>
        <v>【50.88】</v>
      </c>
      <c r="DS6" s="22">
        <f>IF(DS7="",NA(),DS7)</f>
        <v>31.63</v>
      </c>
      <c r="DT6" s="22">
        <f t="shared" ref="DT6:EB6" si="13">IF(DT7="",NA(),DT7)</f>
        <v>32.36</v>
      </c>
      <c r="DU6" s="22">
        <f t="shared" si="13"/>
        <v>33.979999999999997</v>
      </c>
      <c r="DV6" s="22">
        <f t="shared" si="13"/>
        <v>36.31</v>
      </c>
      <c r="DW6" s="22">
        <f t="shared" si="13"/>
        <v>37.49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v>
      </c>
      <c r="EE6" s="22">
        <f t="shared" ref="EE6:EM6" si="14">IF(EE7="",NA(),EE7)</f>
        <v>0.99</v>
      </c>
      <c r="EF6" s="22">
        <f t="shared" si="14"/>
        <v>0.69</v>
      </c>
      <c r="EG6" s="22">
        <f t="shared" si="14"/>
        <v>0.41</v>
      </c>
      <c r="EH6" s="22">
        <f t="shared" si="14"/>
        <v>1.44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238732</v>
      </c>
      <c r="D7" s="24">
        <v>46</v>
      </c>
      <c r="E7" s="24">
        <v>1</v>
      </c>
      <c r="F7" s="24">
        <v>0</v>
      </c>
      <c r="G7" s="24">
        <v>1</v>
      </c>
      <c r="H7" s="24" t="s">
        <v>93</v>
      </c>
      <c r="I7" s="24" t="s">
        <v>94</v>
      </c>
      <c r="J7" s="24" t="s">
        <v>95</v>
      </c>
      <c r="K7" s="24" t="s">
        <v>96</v>
      </c>
      <c r="L7" s="24" t="s">
        <v>97</v>
      </c>
      <c r="M7" s="24" t="s">
        <v>98</v>
      </c>
      <c r="N7" s="25" t="s">
        <v>99</v>
      </c>
      <c r="O7" s="25">
        <v>86.31</v>
      </c>
      <c r="P7" s="25">
        <v>99.92</v>
      </c>
      <c r="Q7" s="25">
        <v>1980</v>
      </c>
      <c r="R7" s="25" t="s">
        <v>99</v>
      </c>
      <c r="S7" s="25" t="s">
        <v>99</v>
      </c>
      <c r="T7" s="25" t="s">
        <v>99</v>
      </c>
      <c r="U7" s="25">
        <v>59133</v>
      </c>
      <c r="V7" s="25">
        <v>24.8</v>
      </c>
      <c r="W7" s="25">
        <v>2384.4</v>
      </c>
      <c r="X7" s="25">
        <v>109.9</v>
      </c>
      <c r="Y7" s="25">
        <v>105.62</v>
      </c>
      <c r="Z7" s="25">
        <v>107.4</v>
      </c>
      <c r="AA7" s="25">
        <v>109.75</v>
      </c>
      <c r="AB7" s="25">
        <v>105.9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607</v>
      </c>
      <c r="AU7" s="25">
        <v>916.75</v>
      </c>
      <c r="AV7" s="25">
        <v>1006.79</v>
      </c>
      <c r="AW7" s="25">
        <v>590.92999999999995</v>
      </c>
      <c r="AX7" s="25">
        <v>702.09</v>
      </c>
      <c r="AY7" s="25">
        <v>355.5</v>
      </c>
      <c r="AZ7" s="25">
        <v>349.83</v>
      </c>
      <c r="BA7" s="25">
        <v>360.86</v>
      </c>
      <c r="BB7" s="25">
        <v>350.79</v>
      </c>
      <c r="BC7" s="25">
        <v>354.57</v>
      </c>
      <c r="BD7" s="25">
        <v>261.51</v>
      </c>
      <c r="BE7" s="25">
        <v>46.53</v>
      </c>
      <c r="BF7" s="25">
        <v>65.27</v>
      </c>
      <c r="BG7" s="25">
        <v>85.73</v>
      </c>
      <c r="BH7" s="25">
        <v>99.94</v>
      </c>
      <c r="BI7" s="25">
        <v>114.81</v>
      </c>
      <c r="BJ7" s="25">
        <v>312.58</v>
      </c>
      <c r="BK7" s="25">
        <v>314.87</v>
      </c>
      <c r="BL7" s="25">
        <v>309.27999999999997</v>
      </c>
      <c r="BM7" s="25">
        <v>322.92</v>
      </c>
      <c r="BN7" s="25">
        <v>303.45999999999998</v>
      </c>
      <c r="BO7" s="25">
        <v>265.16000000000003</v>
      </c>
      <c r="BP7" s="25">
        <v>106.46</v>
      </c>
      <c r="BQ7" s="25">
        <v>102.08</v>
      </c>
      <c r="BR7" s="25">
        <v>103.2</v>
      </c>
      <c r="BS7" s="25">
        <v>94.21</v>
      </c>
      <c r="BT7" s="25">
        <v>98.75</v>
      </c>
      <c r="BU7" s="25">
        <v>104.57</v>
      </c>
      <c r="BV7" s="25">
        <v>103.54</v>
      </c>
      <c r="BW7" s="25">
        <v>103.32</v>
      </c>
      <c r="BX7" s="25">
        <v>100.85</v>
      </c>
      <c r="BY7" s="25">
        <v>103.79</v>
      </c>
      <c r="BZ7" s="25">
        <v>102.35</v>
      </c>
      <c r="CA7" s="25">
        <v>122.71</v>
      </c>
      <c r="CB7" s="25">
        <v>128.24</v>
      </c>
      <c r="CC7" s="25">
        <v>126.43</v>
      </c>
      <c r="CD7" s="25">
        <v>125.14</v>
      </c>
      <c r="CE7" s="25">
        <v>130.66</v>
      </c>
      <c r="CF7" s="25">
        <v>165.47</v>
      </c>
      <c r="CG7" s="25">
        <v>167.46</v>
      </c>
      <c r="CH7" s="25">
        <v>168.56</v>
      </c>
      <c r="CI7" s="25">
        <v>167.1</v>
      </c>
      <c r="CJ7" s="25">
        <v>167.86</v>
      </c>
      <c r="CK7" s="25">
        <v>167.74</v>
      </c>
      <c r="CL7" s="25">
        <v>66.540000000000006</v>
      </c>
      <c r="CM7" s="25">
        <v>70.86</v>
      </c>
      <c r="CN7" s="25">
        <v>79.260000000000005</v>
      </c>
      <c r="CO7" s="25">
        <v>78.989999999999995</v>
      </c>
      <c r="CP7" s="25">
        <v>91.94</v>
      </c>
      <c r="CQ7" s="25">
        <v>59.74</v>
      </c>
      <c r="CR7" s="25">
        <v>59.46</v>
      </c>
      <c r="CS7" s="25">
        <v>59.51</v>
      </c>
      <c r="CT7" s="25">
        <v>59.91</v>
      </c>
      <c r="CU7" s="25">
        <v>59.4</v>
      </c>
      <c r="CV7" s="25">
        <v>60.29</v>
      </c>
      <c r="CW7" s="25">
        <v>89.84</v>
      </c>
      <c r="CX7" s="25">
        <v>91.02</v>
      </c>
      <c r="CY7" s="25">
        <v>89.87</v>
      </c>
      <c r="CZ7" s="25">
        <v>90.1</v>
      </c>
      <c r="DA7" s="25">
        <v>88.64</v>
      </c>
      <c r="DB7" s="25">
        <v>87.28</v>
      </c>
      <c r="DC7" s="25">
        <v>87.41</v>
      </c>
      <c r="DD7" s="25">
        <v>87.08</v>
      </c>
      <c r="DE7" s="25">
        <v>87.26</v>
      </c>
      <c r="DF7" s="25">
        <v>87.57</v>
      </c>
      <c r="DG7" s="25">
        <v>90.12</v>
      </c>
      <c r="DH7" s="25">
        <v>48.37</v>
      </c>
      <c r="DI7" s="25">
        <v>48.19</v>
      </c>
      <c r="DJ7" s="25">
        <v>48.79</v>
      </c>
      <c r="DK7" s="25">
        <v>47.86</v>
      </c>
      <c r="DL7" s="25">
        <v>47.91</v>
      </c>
      <c r="DM7" s="25">
        <v>46.94</v>
      </c>
      <c r="DN7" s="25">
        <v>47.62</v>
      </c>
      <c r="DO7" s="25">
        <v>48.55</v>
      </c>
      <c r="DP7" s="25">
        <v>49.2</v>
      </c>
      <c r="DQ7" s="25">
        <v>50.01</v>
      </c>
      <c r="DR7" s="25">
        <v>50.88</v>
      </c>
      <c r="DS7" s="25">
        <v>31.63</v>
      </c>
      <c r="DT7" s="25">
        <v>32.36</v>
      </c>
      <c r="DU7" s="25">
        <v>33.979999999999997</v>
      </c>
      <c r="DV7" s="25">
        <v>36.31</v>
      </c>
      <c r="DW7" s="25">
        <v>37.49</v>
      </c>
      <c r="DX7" s="25">
        <v>14.48</v>
      </c>
      <c r="DY7" s="25">
        <v>16.27</v>
      </c>
      <c r="DZ7" s="25">
        <v>17.11</v>
      </c>
      <c r="EA7" s="25">
        <v>18.329999999999998</v>
      </c>
      <c r="EB7" s="25">
        <v>20.27</v>
      </c>
      <c r="EC7" s="25">
        <v>22.3</v>
      </c>
      <c r="ED7" s="25">
        <v>1</v>
      </c>
      <c r="EE7" s="25">
        <v>0.99</v>
      </c>
      <c r="EF7" s="25">
        <v>0.69</v>
      </c>
      <c r="EG7" s="25">
        <v>0.41</v>
      </c>
      <c r="EH7" s="25">
        <v>1.44</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2023-01-27T05:41:29Z</cp:lastPrinted>
  <dcterms:created xsi:type="dcterms:W3CDTF">2022-12-01T01:00:28Z</dcterms:created>
  <dcterms:modified xsi:type="dcterms:W3CDTF">2023-01-27T05:41:34Z</dcterms:modified>
  <cp:category/>
</cp:coreProperties>
</file>